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нение  общ. сметы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<sst xmlns="http://schemas.openxmlformats.org/spreadsheetml/2006/main" count="103" uniqueCount="101">
  <si>
    <t>Остаток</t>
  </si>
  <si>
    <t>1.Оплата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</si>
  <si>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</si>
  <si>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</si>
  <si>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</si>
  <si>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2. Приобретение услуг</t>
  </si>
  <si>
    <t>Услуги связи</t>
  </si>
  <si>
    <t>Коммунальные услуги</t>
  </si>
  <si>
    <t>водоснабжение</t>
  </si>
  <si>
    <t>отопление</t>
  </si>
  <si>
    <t>освещение</t>
  </si>
  <si>
    <t>Обслуживание теплого узла учета</t>
  </si>
  <si>
    <t>Сбор, вывоз ТБО</t>
  </si>
  <si>
    <t>Прочие услуги</t>
  </si>
  <si>
    <t>Лабораторные исследования</t>
  </si>
  <si>
    <t>3.Социальное обеспечение</t>
  </si>
  <si>
    <t>Пособия по социальной помощи населению</t>
  </si>
  <si>
    <t>4. Прочие расходы</t>
  </si>
  <si>
    <t>налог на землю</t>
  </si>
  <si>
    <t>налог на имущество</t>
  </si>
  <si>
    <t>моющие и чистящие</t>
  </si>
  <si>
    <t>медикаменты</t>
  </si>
  <si>
    <t>канцтовары</t>
  </si>
  <si>
    <t>Е. Г. Бацина</t>
  </si>
  <si>
    <t>Главный бухгалтер:</t>
  </si>
  <si>
    <t>Т. Н. Карина</t>
  </si>
  <si>
    <t>Услуги по содержанию имущества</t>
  </si>
  <si>
    <t xml:space="preserve">Обслуж. пожар.  сигнализации </t>
  </si>
  <si>
    <t>мебель</t>
  </si>
  <si>
    <t>Заведующий МАДОУ</t>
  </si>
  <si>
    <t>Информационные услуги</t>
  </si>
  <si>
    <t>% исполнения</t>
  </si>
  <si>
    <t>МАДОУ ЦРР- детский сад №5 "Родничок"</t>
  </si>
  <si>
    <t xml:space="preserve">План </t>
  </si>
  <si>
    <t>руб.</t>
  </si>
  <si>
    <t>Исполнено</t>
  </si>
  <si>
    <t xml:space="preserve"> руб.</t>
  </si>
  <si>
    <t>Кассовый план</t>
  </si>
  <si>
    <t>Остаток  средств на счете</t>
  </si>
  <si>
    <t>Примечание</t>
  </si>
  <si>
    <t>ДОХОДЫ</t>
  </si>
  <si>
    <t>Возмещение питания сотрудников</t>
  </si>
  <si>
    <t>РАСХОДЫ</t>
  </si>
  <si>
    <t xml:space="preserve"> Аудиторские услуги</t>
  </si>
  <si>
    <t xml:space="preserve">продукты питания </t>
  </si>
  <si>
    <t>инвентарь и хоз. принадлежности</t>
  </si>
  <si>
    <t>Наименование статей</t>
  </si>
  <si>
    <t>Кассовое поступление/расход</t>
  </si>
  <si>
    <t xml:space="preserve">Справочно: </t>
  </si>
  <si>
    <t>Бюджетные поступления</t>
  </si>
  <si>
    <t xml:space="preserve">Программное обеспечение </t>
  </si>
  <si>
    <t xml:space="preserve"> за 2011 год</t>
  </si>
  <si>
    <t>2011 г.</t>
  </si>
  <si>
    <t>ткань</t>
  </si>
  <si>
    <t>Отчет о финансово-хозяйственной деятельности МАДОУ ЦРР- детский сад № 5</t>
  </si>
  <si>
    <t>Остаток средств на начало  года</t>
  </si>
  <si>
    <t xml:space="preserve">Платные образовательные услуги </t>
  </si>
  <si>
    <t>Родительская плата за содержание детей  в ДОУ</t>
  </si>
  <si>
    <t>Безвозмездные поступления</t>
  </si>
  <si>
    <t>Субсидия  на выполнение муниц. задания</t>
  </si>
  <si>
    <t>Субсидия на возмещение расчетно-нормативных затрат на содержание недвижимого имущества и особо ценного  движимого имущества, а также на уплату налогов</t>
  </si>
  <si>
    <t>Субсидии на иные цели, в т.ч. :</t>
  </si>
  <si>
    <t>предоставление соц.  гарантий пед. работникам</t>
  </si>
  <si>
    <t>предоставление льгот по род. плате</t>
  </si>
  <si>
    <t xml:space="preserve">единовр. пособия пед. работникам </t>
  </si>
  <si>
    <t>реализация ПРП "Новая школа"</t>
  </si>
  <si>
    <t>Испытание  э/ задвижки, пож. кранов и рукав, перезарядка, проверка огенетушителей</t>
  </si>
  <si>
    <t>Текущий ремонт  в здании ДОУ</t>
  </si>
  <si>
    <t>Техническое обслуживание мед. оборудования</t>
  </si>
  <si>
    <t>Энергоаудит</t>
  </si>
  <si>
    <t>Услуги банка: расчетное обслуживание</t>
  </si>
  <si>
    <t>5.Приобретение  нефинансовоых активов, в т.ч.:</t>
  </si>
  <si>
    <t>увеличение стоимости основных средств:</t>
  </si>
  <si>
    <t>светильники</t>
  </si>
  <si>
    <t>спортивный  инвентарь</t>
  </si>
  <si>
    <t xml:space="preserve">шкаф метал. пожарный </t>
  </si>
  <si>
    <t>технолог. оборудование</t>
  </si>
  <si>
    <t>увеличение стоимости материальных запасов:</t>
  </si>
  <si>
    <t>мед. инвентарь</t>
  </si>
  <si>
    <t>фильтр для воды</t>
  </si>
  <si>
    <t>э/сберегающие лампы</t>
  </si>
  <si>
    <t>Услуги по стирке белья</t>
  </si>
  <si>
    <t xml:space="preserve"> прочие расходы</t>
  </si>
  <si>
    <t>Остаток средств на конец года</t>
  </si>
  <si>
    <t>Экономия в связи  с примененм УСН ( налог не перечисляется в местный бюджет)</t>
  </si>
  <si>
    <t>План 2012 г. приобретение п/м,  компьютеры, оборуд. мед.</t>
  </si>
  <si>
    <t>Планируется приобрести  дет. кровати. мебель для нов. групп в 2012 г.</t>
  </si>
  <si>
    <t>План 2012 г. (посуда)</t>
  </si>
  <si>
    <t>План 2012 г. ( ткань для пошива постельного белья для нов. групп)</t>
  </si>
  <si>
    <t>Перепланировка туалетн. комнат, работы 2012 г.</t>
  </si>
  <si>
    <t>Исполнение плана  финансовой деятельности 2011 года  на 97 %</t>
  </si>
  <si>
    <t>Дебиторская задолженность:</t>
  </si>
  <si>
    <t>Расходование средств целевого финансирования: 10 061 228,54 руб.</t>
  </si>
  <si>
    <t>Остаток средств  целевого финансирования: 408 962,25 руб.</t>
  </si>
  <si>
    <t>детский сад № 5 "Родничок":</t>
  </si>
  <si>
    <t xml:space="preserve"> по  прочим платежам в бюджет: 1 904,00 руб.</t>
  </si>
  <si>
    <t>по расчетам  ОСС</t>
  </si>
  <si>
    <t>Кредиторская задолженность :</t>
  </si>
  <si>
    <t>расчеты по доходам( задолженность учреждения перед получателями услуг дошкольного образ.)</t>
  </si>
  <si>
    <t>12 672 ,65 руб.</t>
  </si>
  <si>
    <t>14576,65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</si>
</sst>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0.0"/>
    <numFmt numFmtId="184" formatCode="#,##0.0"/>
    <numFmt numFmtId="185" formatCode="[$-419]mmmm;@"/>
    <numFmt numFmtId="186" formatCode="#,##0.0&quot;р.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5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25" borderId="26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25" borderId="18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4" fontId="1" fillId="24" borderId="18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1" fillId="25" borderId="12" xfId="0" applyNumberFormat="1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 horizontal="center"/>
    </xf>
    <xf numFmtId="4" fontId="4" fillId="25" borderId="13" xfId="0" applyNumberFormat="1" applyFont="1" applyFill="1" applyBorder="1" applyAlignment="1">
      <alignment horizontal="center"/>
    </xf>
    <xf numFmtId="4" fontId="1" fillId="25" borderId="22" xfId="0" applyNumberFormat="1" applyFont="1" applyFill="1" applyBorder="1" applyAlignment="1">
      <alignment horizontal="center"/>
    </xf>
    <xf numFmtId="4" fontId="6" fillId="25" borderId="22" xfId="0" applyNumberFormat="1" applyFont="1" applyFill="1" applyBorder="1" applyAlignment="1">
      <alignment horizontal="center"/>
    </xf>
    <xf numFmtId="4" fontId="6" fillId="25" borderId="28" xfId="0" applyNumberFormat="1" applyFont="1" applyFill="1" applyBorder="1" applyAlignment="1">
      <alignment horizontal="center"/>
    </xf>
    <xf numFmtId="4" fontId="6" fillId="25" borderId="24" xfId="0" applyNumberFormat="1" applyFont="1" applyFill="1" applyBorder="1" applyAlignment="1">
      <alignment horizontal="center"/>
    </xf>
    <xf numFmtId="4" fontId="1" fillId="25" borderId="29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left" vertical="center" wrapText="1"/>
    </xf>
    <xf numFmtId="4" fontId="0" fillId="24" borderId="16" xfId="0" applyNumberFormat="1" applyFill="1" applyBorder="1" applyAlignment="1">
      <alignment horizontal="center"/>
    </xf>
    <xf numFmtId="4" fontId="0" fillId="24" borderId="17" xfId="0" applyNumberForma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4" fontId="0" fillId="24" borderId="13" xfId="0" applyNumberForma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/>
    </xf>
    <xf numFmtId="4" fontId="0" fillId="24" borderId="22" xfId="0" applyNumberFormat="1" applyFill="1" applyBorder="1" applyAlignment="1">
      <alignment horizontal="center"/>
    </xf>
    <xf numFmtId="4" fontId="0" fillId="24" borderId="28" xfId="0" applyNumberForma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4" fontId="0" fillId="24" borderId="23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 vertical="center"/>
    </xf>
    <xf numFmtId="4" fontId="1" fillId="25" borderId="13" xfId="0" applyNumberFormat="1" applyFont="1" applyFill="1" applyBorder="1" applyAlignment="1">
      <alignment horizontal="center" vertical="center"/>
    </xf>
    <xf numFmtId="4" fontId="1" fillId="25" borderId="22" xfId="0" applyNumberFormat="1" applyFont="1" applyFill="1" applyBorder="1" applyAlignment="1">
      <alignment horizontal="center" vertical="center"/>
    </xf>
    <xf numFmtId="4" fontId="1" fillId="25" borderId="28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justify" wrapText="1"/>
    </xf>
    <xf numFmtId="4" fontId="1" fillId="24" borderId="13" xfId="0" applyNumberFormat="1" applyFont="1" applyFill="1" applyBorder="1" applyAlignment="1">
      <alignment horizontal="center" vertical="justify" wrapText="1"/>
    </xf>
    <xf numFmtId="4" fontId="1" fillId="24" borderId="22" xfId="0" applyNumberFormat="1" applyFont="1" applyFill="1" applyBorder="1" applyAlignment="1">
      <alignment horizontal="center" vertical="justify" wrapText="1"/>
    </xf>
    <xf numFmtId="4" fontId="1" fillId="24" borderId="28" xfId="0" applyNumberFormat="1" applyFont="1" applyFill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25" borderId="14" xfId="0" applyNumberFormat="1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justify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25" borderId="13" xfId="0" applyNumberFormat="1" applyFont="1" applyFill="1" applyBorder="1" applyAlignment="1">
      <alignment horizontal="center"/>
    </xf>
    <xf numFmtId="4" fontId="0" fillId="24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6" fillId="25" borderId="21" xfId="0" applyNumberFormat="1" applyFont="1" applyFill="1" applyBorder="1" applyAlignment="1">
      <alignment horizontal="center"/>
    </xf>
    <xf numFmtId="4" fontId="4" fillId="25" borderId="22" xfId="0" applyNumberFormat="1" applyFont="1" applyFill="1" applyBorder="1" applyAlignment="1">
      <alignment horizontal="center"/>
    </xf>
    <xf numFmtId="4" fontId="1" fillId="6" borderId="13" xfId="0" applyNumberFormat="1" applyFont="1" applyFill="1" applyBorder="1" applyAlignment="1">
      <alignment horizontal="center"/>
    </xf>
    <xf numFmtId="4" fontId="0" fillId="24" borderId="19" xfId="0" applyNumberForma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25" borderId="25" xfId="0" applyNumberFormat="1" applyFont="1" applyFill="1" applyBorder="1" applyAlignment="1">
      <alignment horizontal="center"/>
    </xf>
    <xf numFmtId="4" fontId="1" fillId="24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4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left" vertical="justify" wrapText="1"/>
    </xf>
    <xf numFmtId="4" fontId="1" fillId="0" borderId="3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4" fillId="2" borderId="36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24" borderId="21" xfId="0" applyNumberFormat="1" applyFill="1" applyBorder="1" applyAlignment="1">
      <alignment horizontal="center"/>
    </xf>
    <xf numFmtId="4" fontId="1" fillId="24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Font="1" applyBorder="1" applyAlignment="1">
      <alignment/>
    </xf>
    <xf numFmtId="0" fontId="12" fillId="0" borderId="30" xfId="0" applyFont="1" applyBorder="1" applyAlignment="1">
      <alignment horizontal="left" vertical="justify" wrapText="1"/>
    </xf>
    <xf numFmtId="0" fontId="12" fillId="0" borderId="33" xfId="0" applyFont="1" applyBorder="1" applyAlignment="1">
      <alignment horizontal="left" vertical="justify" wrapText="1"/>
    </xf>
    <xf numFmtId="1" fontId="0" fillId="0" borderId="22" xfId="0" applyNumberFormat="1" applyBorder="1" applyAlignment="1">
      <alignment horizontal="center"/>
    </xf>
    <xf numFmtId="2" fontId="12" fillId="0" borderId="37" xfId="0" applyNumberFormat="1" applyFont="1" applyBorder="1" applyAlignment="1">
      <alignment horizontal="left" vertical="justify" wrapText="1"/>
    </xf>
    <xf numFmtId="0" fontId="8" fillId="0" borderId="13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 vertical="justify"/>
    </xf>
    <xf numFmtId="0" fontId="6" fillId="0" borderId="26" xfId="0" applyFont="1" applyBorder="1" applyAlignment="1">
      <alignment horizontal="right" vertical="justify"/>
    </xf>
    <xf numFmtId="0" fontId="6" fillId="0" borderId="30" xfId="0" applyFont="1" applyBorder="1" applyAlignment="1">
      <alignment horizontal="right" vertical="justify"/>
    </xf>
    <xf numFmtId="0" fontId="6" fillId="0" borderId="41" xfId="0" applyFont="1" applyBorder="1" applyAlignment="1">
      <alignment horizontal="right" vertical="justify"/>
    </xf>
    <xf numFmtId="0" fontId="6" fillId="0" borderId="42" xfId="0" applyFont="1" applyBorder="1" applyAlignment="1">
      <alignment horizontal="right" vertical="justify"/>
    </xf>
    <xf numFmtId="0" fontId="6" fillId="0" borderId="43" xfId="0" applyFont="1" applyBorder="1" applyAlignment="1">
      <alignment horizontal="right" vertical="justify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3" fillId="0" borderId="16" xfId="0" applyFont="1" applyBorder="1" applyAlignment="1">
      <alignment horizontal="right" vertical="justify" wrapText="1"/>
    </xf>
    <xf numFmtId="0" fontId="13" fillId="0" borderId="26" xfId="0" applyFont="1" applyBorder="1" applyAlignment="1">
      <alignment horizontal="right" vertical="justify" wrapText="1"/>
    </xf>
    <xf numFmtId="0" fontId="13" fillId="0" borderId="30" xfId="0" applyFont="1" applyBorder="1" applyAlignment="1">
      <alignment horizontal="right" vertical="justify" wrapText="1"/>
    </xf>
    <xf numFmtId="4" fontId="1" fillId="25" borderId="36" xfId="0" applyNumberFormat="1" applyFont="1" applyFill="1" applyBorder="1" applyAlignment="1">
      <alignment horizontal="center"/>
    </xf>
    <xf numFmtId="4" fontId="1" fillId="25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24" borderId="23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justify"/>
    </xf>
    <xf numFmtId="0" fontId="1" fillId="0" borderId="50" xfId="0" applyFont="1" applyBorder="1" applyAlignment="1">
      <alignment horizontal="left" vertical="justify"/>
    </xf>
    <xf numFmtId="0" fontId="1" fillId="0" borderId="51" xfId="0" applyFont="1" applyBorder="1" applyAlignment="1">
      <alignment horizontal="left" vertical="justify"/>
    </xf>
    <xf numFmtId="0" fontId="1" fillId="0" borderId="38" xfId="0" applyFont="1" applyBorder="1" applyAlignment="1">
      <alignment horizontal="left" vertical="justify"/>
    </xf>
    <xf numFmtId="0" fontId="1" fillId="0" borderId="39" xfId="0" applyFont="1" applyBorder="1" applyAlignment="1">
      <alignment horizontal="left" vertical="justify"/>
    </xf>
    <xf numFmtId="0" fontId="1" fillId="0" borderId="40" xfId="0" applyFont="1" applyBorder="1" applyAlignment="1">
      <alignment horizontal="left" vertical="justify"/>
    </xf>
    <xf numFmtId="0" fontId="6" fillId="0" borderId="48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justify"/>
    </xf>
    <xf numFmtId="0" fontId="14" fillId="0" borderId="47" xfId="0" applyFont="1" applyBorder="1" applyAlignment="1">
      <alignment horizontal="left" vertical="justify"/>
    </xf>
    <xf numFmtId="0" fontId="1" fillId="0" borderId="5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6" fillId="0" borderId="5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17" xfId="0" applyFont="1" applyBorder="1" applyAlignment="1">
      <alignment horizontal="right" vertical="justify"/>
    </xf>
    <xf numFmtId="0" fontId="6" fillId="0" borderId="57" xfId="0" applyFont="1" applyBorder="1" applyAlignment="1">
      <alignment horizontal="right" vertical="justify"/>
    </xf>
    <xf numFmtId="0" fontId="6" fillId="0" borderId="58" xfId="0" applyFont="1" applyBorder="1" applyAlignment="1">
      <alignment horizontal="right" vertical="justify"/>
    </xf>
    <xf numFmtId="0" fontId="6" fillId="0" borderId="38" xfId="0" applyFont="1" applyBorder="1" applyAlignment="1">
      <alignment horizontal="right" vertical="justify"/>
    </xf>
    <xf numFmtId="0" fontId="6" fillId="0" borderId="39" xfId="0" applyFont="1" applyBorder="1" applyAlignment="1">
      <alignment horizontal="right" vertical="justify"/>
    </xf>
    <xf numFmtId="0" fontId="6" fillId="0" borderId="48" xfId="0" applyFont="1" applyBorder="1" applyAlignment="1">
      <alignment horizontal="right" vertical="justify"/>
    </xf>
    <xf numFmtId="0" fontId="1" fillId="0" borderId="10" xfId="0" applyFont="1" applyBorder="1" applyAlignment="1">
      <alignment horizontal="left"/>
    </xf>
    <xf numFmtId="0" fontId="6" fillId="0" borderId="23" xfId="0" applyFont="1" applyBorder="1" applyAlignment="1">
      <alignment horizontal="right" vertical="justify"/>
    </xf>
    <xf numFmtId="0" fontId="6" fillId="0" borderId="36" xfId="0" applyFont="1" applyBorder="1" applyAlignment="1">
      <alignment horizontal="right" vertical="justify"/>
    </xf>
    <xf numFmtId="0" fontId="6" fillId="0" borderId="33" xfId="0" applyFont="1" applyBorder="1" applyAlignment="1">
      <alignment horizontal="right" vertical="justify"/>
    </xf>
    <xf numFmtId="0" fontId="6" fillId="0" borderId="59" xfId="0" applyFont="1" applyBorder="1" applyAlignment="1">
      <alignment horizontal="right" vertical="justify"/>
    </xf>
    <xf numFmtId="0" fontId="6" fillId="0" borderId="60" xfId="0" applyFont="1" applyBorder="1" applyAlignment="1">
      <alignment horizontal="right" vertical="justify"/>
    </xf>
    <xf numFmtId="0" fontId="6" fillId="0" borderId="61" xfId="0" applyFont="1" applyBorder="1" applyAlignment="1">
      <alignment horizontal="right" vertical="justify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16" fillId="0" borderId="16" xfId="0" applyFont="1" applyBorder="1" applyAlignment="1">
      <alignment horizontal="left" vertical="justify"/>
    </xf>
    <xf numFmtId="0" fontId="16" fillId="0" borderId="26" xfId="0" applyFont="1" applyBorder="1" applyAlignment="1">
      <alignment horizontal="left" vertical="justify"/>
    </xf>
    <xf numFmtId="0" fontId="16" fillId="0" borderId="30" xfId="0" applyFont="1" applyBorder="1" applyAlignment="1">
      <alignment horizontal="left" vertical="justify"/>
    </xf>
    <xf numFmtId="0" fontId="1" fillId="0" borderId="14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4" fillId="0" borderId="46" xfId="0" applyFont="1" applyBorder="1" applyAlignment="1">
      <alignment horizontal="left" vertical="justify"/>
    </xf>
    <xf numFmtId="0" fontId="14" fillId="0" borderId="35" xfId="0" applyFont="1" applyBorder="1" applyAlignment="1">
      <alignment horizontal="left" vertical="justify"/>
    </xf>
    <xf numFmtId="0" fontId="14" fillId="0" borderId="32" xfId="0" applyFont="1" applyBorder="1" applyAlignment="1">
      <alignment horizontal="left" vertical="justify"/>
    </xf>
    <xf numFmtId="0" fontId="15" fillId="0" borderId="16" xfId="0" applyFont="1" applyBorder="1" applyAlignment="1">
      <alignment horizontal="right" vertical="justify"/>
    </xf>
    <xf numFmtId="0" fontId="15" fillId="0" borderId="26" xfId="0" applyFont="1" applyBorder="1" applyAlignment="1">
      <alignment horizontal="right" vertical="justify"/>
    </xf>
    <xf numFmtId="0" fontId="15" fillId="0" borderId="30" xfId="0" applyFont="1" applyBorder="1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3" max="4" width="13.421875" style="0" bestFit="1" customWidth="1"/>
    <col min="5" max="6" width="22.421875" style="0" customWidth="1"/>
    <col min="7" max="7" width="17.7109375" style="0" customWidth="1"/>
    <col min="8" max="8" width="15.421875" style="0" customWidth="1"/>
    <col min="9" max="9" width="38.421875" style="0" customWidth="1"/>
  </cols>
  <sheetData>
    <row r="1" spans="1:5" ht="12.75">
      <c r="A1" s="8" t="s">
        <v>32</v>
      </c>
      <c r="B1" s="8"/>
      <c r="C1" s="8"/>
      <c r="D1" s="8"/>
      <c r="E1" s="2"/>
    </row>
    <row r="2" spans="1:9" ht="15.75">
      <c r="A2" s="181" t="s">
        <v>54</v>
      </c>
      <c r="B2" s="181"/>
      <c r="C2" s="181"/>
      <c r="D2" s="181"/>
      <c r="E2" s="181"/>
      <c r="F2" s="181"/>
      <c r="G2" s="181"/>
      <c r="H2" s="181"/>
      <c r="I2" s="181"/>
    </row>
    <row r="3" spans="1:9" ht="15">
      <c r="A3" s="182" t="s">
        <v>51</v>
      </c>
      <c r="B3" s="182"/>
      <c r="C3" s="182"/>
      <c r="D3" s="182"/>
      <c r="E3" s="182"/>
      <c r="F3" s="182"/>
      <c r="G3" s="182"/>
      <c r="H3" s="182"/>
      <c r="I3" s="182"/>
    </row>
    <row r="4" spans="1:6" ht="13.5" thickBot="1">
      <c r="A4" s="166"/>
      <c r="B4" s="166"/>
      <c r="C4" s="166"/>
      <c r="D4" s="166"/>
      <c r="E4" s="166"/>
      <c r="F4" s="166"/>
    </row>
    <row r="5" spans="1:9" ht="13.5" thickBot="1">
      <c r="A5" s="167" t="s">
        <v>46</v>
      </c>
      <c r="B5" s="168"/>
      <c r="C5" s="168"/>
      <c r="D5" s="169"/>
      <c r="E5" s="173" t="s">
        <v>52</v>
      </c>
      <c r="F5" s="174"/>
      <c r="G5" s="174"/>
      <c r="H5" s="174"/>
      <c r="I5" s="175"/>
    </row>
    <row r="6" spans="1:9" ht="26.25" thickBot="1">
      <c r="A6" s="170"/>
      <c r="B6" s="171"/>
      <c r="C6" s="171"/>
      <c r="D6" s="172"/>
      <c r="E6" s="30" t="s">
        <v>37</v>
      </c>
      <c r="F6" s="92" t="s">
        <v>47</v>
      </c>
      <c r="G6" s="37" t="s">
        <v>38</v>
      </c>
      <c r="H6" s="36" t="s">
        <v>31</v>
      </c>
      <c r="I6" s="34" t="s">
        <v>39</v>
      </c>
    </row>
    <row r="7" spans="1:9" ht="13.5" thickBot="1">
      <c r="A7" s="228" t="s">
        <v>55</v>
      </c>
      <c r="B7" s="229"/>
      <c r="C7" s="229"/>
      <c r="D7" s="230"/>
      <c r="E7" s="97">
        <v>208680.88</v>
      </c>
      <c r="F7" s="98">
        <v>208680.88</v>
      </c>
      <c r="G7" s="99"/>
      <c r="H7" s="100"/>
      <c r="I7" s="97"/>
    </row>
    <row r="8" spans="1:9" ht="12.75">
      <c r="A8" s="167" t="s">
        <v>40</v>
      </c>
      <c r="B8" s="168"/>
      <c r="C8" s="168"/>
      <c r="D8" s="168"/>
      <c r="E8" s="54">
        <f>E9+E10+E11+E16+E17+E18+E19</f>
        <v>13517145.150000002</v>
      </c>
      <c r="F8" s="82">
        <v>13517145.150000002</v>
      </c>
      <c r="G8" s="86"/>
      <c r="H8" s="90">
        <v>100</v>
      </c>
      <c r="I8" s="34"/>
    </row>
    <row r="9" spans="1:9" ht="12.75">
      <c r="A9" s="198" t="s">
        <v>59</v>
      </c>
      <c r="B9" s="198"/>
      <c r="C9" s="198"/>
      <c r="D9" s="199"/>
      <c r="E9" s="55">
        <v>7666746.73</v>
      </c>
      <c r="F9" s="83">
        <v>7666746.73</v>
      </c>
      <c r="G9" s="87"/>
      <c r="H9" s="91">
        <v>100</v>
      </c>
      <c r="I9" s="38"/>
    </row>
    <row r="10" spans="1:9" ht="42" customHeight="1">
      <c r="A10" s="231" t="s">
        <v>60</v>
      </c>
      <c r="B10" s="231"/>
      <c r="C10" s="231"/>
      <c r="D10" s="232"/>
      <c r="E10" s="101">
        <v>2075065</v>
      </c>
      <c r="F10" s="84">
        <v>2075065</v>
      </c>
      <c r="G10" s="88"/>
      <c r="H10" s="91">
        <v>100</v>
      </c>
      <c r="I10" s="39"/>
    </row>
    <row r="11" spans="1:9" ht="12.75">
      <c r="A11" s="233" t="s">
        <v>61</v>
      </c>
      <c r="B11" s="233"/>
      <c r="C11" s="233"/>
      <c r="D11" s="234"/>
      <c r="E11" s="101">
        <f>SUM(E12:E15)</f>
        <v>728379.06</v>
      </c>
      <c r="F11" s="84">
        <v>728379.06</v>
      </c>
      <c r="G11" s="88"/>
      <c r="H11" s="91">
        <v>100</v>
      </c>
      <c r="I11" s="101"/>
    </row>
    <row r="12" spans="1:9" ht="12.75">
      <c r="A12" s="179" t="s">
        <v>62</v>
      </c>
      <c r="B12" s="179"/>
      <c r="C12" s="179"/>
      <c r="D12" s="180"/>
      <c r="E12" s="102">
        <v>120214.68</v>
      </c>
      <c r="F12" s="84">
        <v>120214.68</v>
      </c>
      <c r="G12" s="88"/>
      <c r="H12" s="91">
        <v>100</v>
      </c>
      <c r="I12" s="39"/>
    </row>
    <row r="13" spans="1:9" ht="12.75">
      <c r="A13" s="179" t="s">
        <v>63</v>
      </c>
      <c r="B13" s="179"/>
      <c r="C13" s="179"/>
      <c r="D13" s="180"/>
      <c r="E13" s="102">
        <v>204430.38</v>
      </c>
      <c r="F13" s="84">
        <v>204430.38</v>
      </c>
      <c r="G13" s="88"/>
      <c r="H13" s="91">
        <v>100</v>
      </c>
      <c r="I13" s="39"/>
    </row>
    <row r="14" spans="1:9" ht="12.75">
      <c r="A14" s="179" t="s">
        <v>64</v>
      </c>
      <c r="B14" s="179"/>
      <c r="C14" s="179"/>
      <c r="D14" s="180"/>
      <c r="E14" s="102">
        <v>12600</v>
      </c>
      <c r="F14" s="84">
        <v>12600</v>
      </c>
      <c r="G14" s="88"/>
      <c r="H14" s="91">
        <v>100</v>
      </c>
      <c r="I14" s="39"/>
    </row>
    <row r="15" spans="1:9" ht="12.75">
      <c r="A15" s="179" t="s">
        <v>65</v>
      </c>
      <c r="B15" s="179"/>
      <c r="C15" s="179"/>
      <c r="D15" s="180"/>
      <c r="E15" s="102">
        <v>391134</v>
      </c>
      <c r="F15" s="84">
        <v>391134</v>
      </c>
      <c r="G15" s="88"/>
      <c r="H15" s="91">
        <v>100</v>
      </c>
      <c r="I15" s="39"/>
    </row>
    <row r="16" spans="1:9" ht="12.75">
      <c r="A16" s="194" t="s">
        <v>57</v>
      </c>
      <c r="B16" s="195"/>
      <c r="C16" s="195"/>
      <c r="D16" s="196"/>
      <c r="E16" s="56">
        <v>1927856.08</v>
      </c>
      <c r="F16" s="84">
        <v>1927856.08</v>
      </c>
      <c r="G16" s="88"/>
      <c r="H16" s="91">
        <v>100</v>
      </c>
      <c r="I16" s="39"/>
    </row>
    <row r="17" spans="1:9" ht="12.75">
      <c r="A17" s="197" t="s">
        <v>56</v>
      </c>
      <c r="B17" s="198"/>
      <c r="C17" s="198"/>
      <c r="D17" s="199"/>
      <c r="E17" s="57">
        <v>945217.63</v>
      </c>
      <c r="F17" s="83">
        <v>945217.63</v>
      </c>
      <c r="G17" s="87"/>
      <c r="H17" s="91">
        <v>100</v>
      </c>
      <c r="I17" s="38"/>
    </row>
    <row r="18" spans="1:9" ht="12.75">
      <c r="A18" s="197" t="s">
        <v>41</v>
      </c>
      <c r="B18" s="198"/>
      <c r="C18" s="198"/>
      <c r="D18" s="199"/>
      <c r="E18" s="57">
        <v>83180.65</v>
      </c>
      <c r="F18" s="83">
        <v>83180.65</v>
      </c>
      <c r="G18" s="87"/>
      <c r="H18" s="91">
        <v>100</v>
      </c>
      <c r="I18" s="38"/>
    </row>
    <row r="19" spans="1:9" ht="13.5" thickBot="1">
      <c r="A19" s="200" t="s">
        <v>58</v>
      </c>
      <c r="B19" s="201"/>
      <c r="C19" s="201"/>
      <c r="D19" s="201"/>
      <c r="E19" s="58">
        <v>90700</v>
      </c>
      <c r="F19" s="85">
        <v>90700</v>
      </c>
      <c r="G19" s="89"/>
      <c r="H19" s="91">
        <v>100</v>
      </c>
      <c r="I19" s="31"/>
    </row>
    <row r="20" spans="1:9" ht="13.5" thickBot="1">
      <c r="A20" s="202" t="s">
        <v>42</v>
      </c>
      <c r="B20" s="203"/>
      <c r="C20" s="203"/>
      <c r="D20" s="204"/>
      <c r="E20" s="70">
        <f>E21+E26+E53+E47+E49</f>
        <v>13725826.03</v>
      </c>
      <c r="F20" s="69">
        <f>F21+F26+F53+F47+F49</f>
        <v>13172640.17</v>
      </c>
      <c r="G20" s="41">
        <f>E20-F20</f>
        <v>553185.8599999994</v>
      </c>
      <c r="H20" s="40">
        <v>96</v>
      </c>
      <c r="I20" s="42"/>
    </row>
    <row r="21" spans="1:9" ht="12.75">
      <c r="A21" s="185" t="s">
        <v>1</v>
      </c>
      <c r="B21" s="186"/>
      <c r="C21" s="186"/>
      <c r="D21" s="187"/>
      <c r="E21" s="205">
        <f>SUM(E23:E25)</f>
        <v>7317068.58</v>
      </c>
      <c r="F21" s="164">
        <f>SUM(F23:F25)</f>
        <v>7317068.58</v>
      </c>
      <c r="G21" s="183">
        <f>E21-F21</f>
        <v>0</v>
      </c>
      <c r="H21" s="151">
        <v>100</v>
      </c>
      <c r="I21" s="192"/>
    </row>
    <row r="22" spans="1:9" ht="12.75">
      <c r="A22" s="188"/>
      <c r="B22" s="189"/>
      <c r="C22" s="189"/>
      <c r="D22" s="190"/>
      <c r="E22" s="206"/>
      <c r="F22" s="165"/>
      <c r="G22" s="184"/>
      <c r="H22" s="152"/>
      <c r="I22" s="193"/>
    </row>
    <row r="23" spans="1:9" ht="12.75">
      <c r="A23" s="141" t="s">
        <v>2</v>
      </c>
      <c r="B23" s="142"/>
      <c r="C23" s="142"/>
      <c r="D23" s="143"/>
      <c r="E23" s="43">
        <v>5456556.92</v>
      </c>
      <c r="F23" s="44">
        <v>5456556.92</v>
      </c>
      <c r="G23" s="73">
        <f aca="true" t="shared" si="0" ref="G23:G52">E23-F23</f>
        <v>0</v>
      </c>
      <c r="H23" s="16">
        <v>100</v>
      </c>
      <c r="I23" s="71"/>
    </row>
    <row r="24" spans="1:9" ht="12.75">
      <c r="A24" s="155" t="s">
        <v>3</v>
      </c>
      <c r="B24" s="156"/>
      <c r="C24" s="156"/>
      <c r="D24" s="157"/>
      <c r="E24" s="43">
        <v>33756.01</v>
      </c>
      <c r="F24" s="44">
        <v>33756.01</v>
      </c>
      <c r="G24" s="73">
        <f t="shared" si="0"/>
        <v>0</v>
      </c>
      <c r="H24" s="29">
        <v>100</v>
      </c>
      <c r="I24" s="59"/>
    </row>
    <row r="25" spans="1:9" ht="13.5" thickBot="1">
      <c r="A25" s="141" t="s">
        <v>4</v>
      </c>
      <c r="B25" s="142"/>
      <c r="C25" s="142"/>
      <c r="D25" s="143"/>
      <c r="E25" s="43">
        <v>1826755.65</v>
      </c>
      <c r="F25" s="44">
        <v>1826755.65</v>
      </c>
      <c r="G25" s="74">
        <f t="shared" si="0"/>
        <v>0</v>
      </c>
      <c r="H25" s="17">
        <v>100</v>
      </c>
      <c r="I25" s="71"/>
    </row>
    <row r="26" spans="1:9" ht="12.75">
      <c r="A26" s="158" t="s">
        <v>5</v>
      </c>
      <c r="B26" s="159"/>
      <c r="C26" s="159"/>
      <c r="D26" s="160"/>
      <c r="E26" s="45">
        <f>E28+E32+E40+E27</f>
        <v>2928134.73</v>
      </c>
      <c r="F26" s="62">
        <f>F28+F32+F40+F27</f>
        <v>2878134.73</v>
      </c>
      <c r="G26" s="75">
        <f t="shared" si="0"/>
        <v>50000</v>
      </c>
      <c r="H26" s="18">
        <v>100</v>
      </c>
      <c r="I26" s="25"/>
    </row>
    <row r="27" spans="1:9" ht="12.75">
      <c r="A27" s="235" t="s">
        <v>6</v>
      </c>
      <c r="B27" s="236"/>
      <c r="C27" s="236"/>
      <c r="D27" s="237"/>
      <c r="E27" s="43">
        <v>11326.62</v>
      </c>
      <c r="F27" s="63">
        <v>11326.62</v>
      </c>
      <c r="G27" s="76">
        <f t="shared" si="0"/>
        <v>0</v>
      </c>
      <c r="H27" s="16">
        <v>100</v>
      </c>
      <c r="I27" s="24"/>
    </row>
    <row r="28" spans="1:9" ht="12.75">
      <c r="A28" s="176" t="s">
        <v>7</v>
      </c>
      <c r="B28" s="177"/>
      <c r="C28" s="177"/>
      <c r="D28" s="178"/>
      <c r="E28" s="47">
        <f>E29+E30+E31</f>
        <v>1041642.6699999999</v>
      </c>
      <c r="F28" s="64">
        <f>F29+F30+F31</f>
        <v>1041642.6699999999</v>
      </c>
      <c r="G28" s="77">
        <f t="shared" si="0"/>
        <v>0</v>
      </c>
      <c r="H28" s="16">
        <v>100</v>
      </c>
      <c r="I28" s="24"/>
    </row>
    <row r="29" spans="1:9" ht="12.75">
      <c r="A29" s="141" t="s">
        <v>8</v>
      </c>
      <c r="B29" s="142"/>
      <c r="C29" s="142"/>
      <c r="D29" s="191"/>
      <c r="E29" s="43">
        <v>79694.74</v>
      </c>
      <c r="F29" s="63">
        <v>79694.74</v>
      </c>
      <c r="G29" s="76">
        <f t="shared" si="0"/>
        <v>0</v>
      </c>
      <c r="H29" s="16">
        <v>100</v>
      </c>
      <c r="I29" s="24"/>
    </row>
    <row r="30" spans="1:9" ht="12.75">
      <c r="A30" s="141" t="s">
        <v>9</v>
      </c>
      <c r="B30" s="142"/>
      <c r="C30" s="142"/>
      <c r="D30" s="191"/>
      <c r="E30" s="43">
        <v>692062.63</v>
      </c>
      <c r="F30" s="63">
        <v>692062.63</v>
      </c>
      <c r="G30" s="76">
        <f t="shared" si="0"/>
        <v>0</v>
      </c>
      <c r="H30" s="16">
        <v>100</v>
      </c>
      <c r="I30" s="26"/>
    </row>
    <row r="31" spans="1:9" ht="12.75">
      <c r="A31" s="141" t="s">
        <v>10</v>
      </c>
      <c r="B31" s="142"/>
      <c r="C31" s="142"/>
      <c r="D31" s="191"/>
      <c r="E31" s="43">
        <v>269885.3</v>
      </c>
      <c r="F31" s="63">
        <v>269885.3</v>
      </c>
      <c r="G31" s="76">
        <f t="shared" si="0"/>
        <v>0</v>
      </c>
      <c r="H31" s="16">
        <v>100</v>
      </c>
      <c r="I31" s="72"/>
    </row>
    <row r="32" spans="1:9" ht="12.75">
      <c r="A32" s="176" t="s">
        <v>26</v>
      </c>
      <c r="B32" s="177"/>
      <c r="C32" s="177"/>
      <c r="D32" s="178"/>
      <c r="E32" s="33">
        <f>SUM(E33:E39)</f>
        <v>1748557.58</v>
      </c>
      <c r="F32" s="114">
        <f>SUM(F33:F39)</f>
        <v>1698557.58</v>
      </c>
      <c r="G32" s="77">
        <f t="shared" si="0"/>
        <v>50000</v>
      </c>
      <c r="H32" s="16">
        <v>97</v>
      </c>
      <c r="I32" s="24"/>
    </row>
    <row r="33" spans="1:9" ht="12.75">
      <c r="A33" s="141" t="s">
        <v>27</v>
      </c>
      <c r="B33" s="142"/>
      <c r="C33" s="142"/>
      <c r="D33" s="191"/>
      <c r="E33" s="49">
        <v>7200</v>
      </c>
      <c r="F33" s="63">
        <v>7200</v>
      </c>
      <c r="G33" s="76">
        <f t="shared" si="0"/>
        <v>0</v>
      </c>
      <c r="H33" s="16">
        <v>100</v>
      </c>
      <c r="I33" s="24"/>
    </row>
    <row r="34" spans="1:9" ht="12.75">
      <c r="A34" s="155" t="s">
        <v>11</v>
      </c>
      <c r="B34" s="156"/>
      <c r="C34" s="156"/>
      <c r="D34" s="157"/>
      <c r="E34" s="43">
        <v>29040</v>
      </c>
      <c r="F34" s="63">
        <v>29040</v>
      </c>
      <c r="G34" s="76">
        <f t="shared" si="0"/>
        <v>0</v>
      </c>
      <c r="H34" s="16">
        <v>100</v>
      </c>
      <c r="I34" s="24"/>
    </row>
    <row r="35" spans="1:9" ht="12.75">
      <c r="A35" s="155" t="s">
        <v>81</v>
      </c>
      <c r="B35" s="156"/>
      <c r="C35" s="156"/>
      <c r="D35" s="157"/>
      <c r="E35" s="43">
        <v>96125</v>
      </c>
      <c r="F35" s="44">
        <v>96125</v>
      </c>
      <c r="G35" s="73">
        <f t="shared" si="0"/>
        <v>0</v>
      </c>
      <c r="H35" s="16">
        <v>100</v>
      </c>
      <c r="I35" s="24"/>
    </row>
    <row r="36" spans="1:9" ht="12.75">
      <c r="A36" s="141" t="s">
        <v>12</v>
      </c>
      <c r="B36" s="142"/>
      <c r="C36" s="142"/>
      <c r="D36" s="143"/>
      <c r="E36" s="43">
        <v>8901.48</v>
      </c>
      <c r="F36" s="44">
        <v>8901.48</v>
      </c>
      <c r="G36" s="73">
        <f t="shared" si="0"/>
        <v>0</v>
      </c>
      <c r="H36" s="16">
        <v>100</v>
      </c>
      <c r="I36" s="12"/>
    </row>
    <row r="37" spans="1:9" ht="25.5" customHeight="1">
      <c r="A37" s="161" t="s">
        <v>66</v>
      </c>
      <c r="B37" s="162"/>
      <c r="C37" s="162"/>
      <c r="D37" s="163"/>
      <c r="E37" s="43">
        <v>11840</v>
      </c>
      <c r="F37" s="44">
        <v>11840</v>
      </c>
      <c r="G37" s="73">
        <f t="shared" si="0"/>
        <v>0</v>
      </c>
      <c r="H37" s="16">
        <v>100</v>
      </c>
      <c r="I37" s="12"/>
    </row>
    <row r="38" spans="1:9" ht="11.25" customHeight="1">
      <c r="A38" s="161" t="s">
        <v>68</v>
      </c>
      <c r="B38" s="162"/>
      <c r="C38" s="162"/>
      <c r="D38" s="163"/>
      <c r="E38" s="43">
        <v>3312.6</v>
      </c>
      <c r="F38" s="44">
        <v>3312.6</v>
      </c>
      <c r="G38" s="73">
        <f t="shared" si="0"/>
        <v>0</v>
      </c>
      <c r="H38" s="16">
        <v>100</v>
      </c>
      <c r="I38" s="12"/>
    </row>
    <row r="39" spans="1:9" ht="12.75">
      <c r="A39" s="155" t="s">
        <v>67</v>
      </c>
      <c r="B39" s="156"/>
      <c r="C39" s="156"/>
      <c r="D39" s="157"/>
      <c r="E39" s="43">
        <v>1592138.5</v>
      </c>
      <c r="F39" s="63">
        <v>1542138.5</v>
      </c>
      <c r="G39" s="76">
        <f t="shared" si="0"/>
        <v>50000</v>
      </c>
      <c r="H39" s="16">
        <v>97</v>
      </c>
      <c r="I39" s="139" t="s">
        <v>89</v>
      </c>
    </row>
    <row r="40" spans="1:9" ht="12.75">
      <c r="A40" s="176" t="s">
        <v>13</v>
      </c>
      <c r="B40" s="177"/>
      <c r="C40" s="177"/>
      <c r="D40" s="178"/>
      <c r="E40" s="32">
        <f>SUM(E41:E46)</f>
        <v>126607.86</v>
      </c>
      <c r="F40" s="65">
        <v>126607.86</v>
      </c>
      <c r="G40" s="77">
        <f t="shared" si="0"/>
        <v>0</v>
      </c>
      <c r="H40" s="16">
        <v>100</v>
      </c>
      <c r="I40" s="12"/>
    </row>
    <row r="41" spans="1:9" ht="12.75" customHeight="1">
      <c r="A41" s="145" t="s">
        <v>69</v>
      </c>
      <c r="B41" s="146"/>
      <c r="C41" s="146"/>
      <c r="D41" s="147"/>
      <c r="E41" s="43">
        <v>50000</v>
      </c>
      <c r="F41" s="63">
        <v>50000</v>
      </c>
      <c r="G41" s="76">
        <f t="shared" si="0"/>
        <v>0</v>
      </c>
      <c r="H41" s="16">
        <v>100</v>
      </c>
      <c r="I41" s="12"/>
    </row>
    <row r="42" spans="1:9" ht="12.75" customHeight="1">
      <c r="A42" s="145" t="s">
        <v>30</v>
      </c>
      <c r="B42" s="146"/>
      <c r="C42" s="146"/>
      <c r="D42" s="147"/>
      <c r="E42" s="43">
        <v>26655.51</v>
      </c>
      <c r="F42" s="63">
        <v>26655.51</v>
      </c>
      <c r="G42" s="76">
        <f t="shared" si="0"/>
        <v>0</v>
      </c>
      <c r="H42" s="16">
        <v>100</v>
      </c>
      <c r="I42" s="12"/>
    </row>
    <row r="43" spans="1:9" ht="12.75" customHeight="1">
      <c r="A43" s="218" t="s">
        <v>50</v>
      </c>
      <c r="B43" s="219"/>
      <c r="C43" s="219"/>
      <c r="D43" s="220"/>
      <c r="E43" s="43">
        <v>15802</v>
      </c>
      <c r="F43" s="63">
        <v>15802</v>
      </c>
      <c r="G43" s="76">
        <f t="shared" si="0"/>
        <v>0</v>
      </c>
      <c r="H43" s="16">
        <v>100</v>
      </c>
      <c r="I43" s="12"/>
    </row>
    <row r="44" spans="1:9" ht="12.75">
      <c r="A44" s="141" t="s">
        <v>14</v>
      </c>
      <c r="B44" s="142"/>
      <c r="C44" s="142"/>
      <c r="D44" s="191"/>
      <c r="E44" s="43">
        <v>11935.35</v>
      </c>
      <c r="F44" s="63">
        <v>11935.35</v>
      </c>
      <c r="G44" s="76">
        <f t="shared" si="0"/>
        <v>0</v>
      </c>
      <c r="H44" s="16">
        <v>100</v>
      </c>
      <c r="I44" s="12"/>
    </row>
    <row r="45" spans="1:9" ht="12.75">
      <c r="A45" s="153" t="s">
        <v>43</v>
      </c>
      <c r="B45" s="154"/>
      <c r="C45" s="154"/>
      <c r="D45" s="140"/>
      <c r="E45" s="50">
        <v>16000</v>
      </c>
      <c r="F45" s="66">
        <v>16000</v>
      </c>
      <c r="G45" s="78">
        <f t="shared" si="0"/>
        <v>0</v>
      </c>
      <c r="H45" s="35">
        <v>100</v>
      </c>
      <c r="I45" s="71"/>
    </row>
    <row r="46" spans="1:9" ht="12.75" customHeight="1" thickBot="1">
      <c r="A46" s="215" t="s">
        <v>70</v>
      </c>
      <c r="B46" s="216"/>
      <c r="C46" s="216"/>
      <c r="D46" s="217"/>
      <c r="E46" s="60">
        <v>6215</v>
      </c>
      <c r="F46" s="67">
        <v>6215</v>
      </c>
      <c r="G46" s="79">
        <f t="shared" si="0"/>
        <v>0</v>
      </c>
      <c r="H46" s="17">
        <v>100</v>
      </c>
      <c r="I46" s="51"/>
    </row>
    <row r="47" spans="1:9" ht="13.5" thickBot="1">
      <c r="A47" s="209" t="s">
        <v>15</v>
      </c>
      <c r="B47" s="210"/>
      <c r="C47" s="210"/>
      <c r="D47" s="221"/>
      <c r="E47" s="45">
        <f>E48</f>
        <v>12600</v>
      </c>
      <c r="F47" s="46">
        <f>F48</f>
        <v>12600</v>
      </c>
      <c r="G47" s="53">
        <f t="shared" si="0"/>
        <v>0</v>
      </c>
      <c r="H47" s="19">
        <v>100</v>
      </c>
      <c r="I47" s="11"/>
    </row>
    <row r="48" spans="1:9" ht="13.5" thickBot="1">
      <c r="A48" s="225" t="s">
        <v>16</v>
      </c>
      <c r="B48" s="226"/>
      <c r="C48" s="226"/>
      <c r="D48" s="227"/>
      <c r="E48" s="49">
        <v>12600</v>
      </c>
      <c r="F48" s="68">
        <v>12600</v>
      </c>
      <c r="G48" s="115">
        <f t="shared" si="0"/>
        <v>0</v>
      </c>
      <c r="H48" s="29">
        <v>100</v>
      </c>
      <c r="I48" s="52"/>
    </row>
    <row r="49" spans="1:9" ht="13.5" thickBot="1">
      <c r="A49" s="209" t="s">
        <v>17</v>
      </c>
      <c r="B49" s="210"/>
      <c r="C49" s="210"/>
      <c r="D49" s="211"/>
      <c r="E49" s="116">
        <f>SUM(E50:E52)</f>
        <v>814403.94</v>
      </c>
      <c r="F49" s="117">
        <f>SUM(F50:F52)</f>
        <v>471815.94</v>
      </c>
      <c r="G49" s="118">
        <f t="shared" si="0"/>
        <v>342587.99999999994</v>
      </c>
      <c r="H49" s="119">
        <v>58</v>
      </c>
      <c r="I49" s="1"/>
    </row>
    <row r="50" spans="1:9" ht="12.75">
      <c r="A50" s="222" t="s">
        <v>82</v>
      </c>
      <c r="B50" s="223"/>
      <c r="C50" s="223"/>
      <c r="D50" s="224"/>
      <c r="E50" s="50">
        <v>13075.94</v>
      </c>
      <c r="F50" s="66">
        <v>13075.94</v>
      </c>
      <c r="G50" s="81">
        <v>0</v>
      </c>
      <c r="H50" s="96">
        <v>100</v>
      </c>
      <c r="I50" s="61"/>
    </row>
    <row r="51" spans="1:9" ht="12.75">
      <c r="A51" s="141" t="s">
        <v>18</v>
      </c>
      <c r="B51" s="142"/>
      <c r="C51" s="142"/>
      <c r="D51" s="191"/>
      <c r="E51" s="43">
        <v>349347</v>
      </c>
      <c r="F51" s="63">
        <v>349347</v>
      </c>
      <c r="G51" s="73">
        <f t="shared" si="0"/>
        <v>0</v>
      </c>
      <c r="H51" s="107">
        <v>100</v>
      </c>
      <c r="I51" s="12"/>
    </row>
    <row r="52" spans="1:9" ht="27.75" customHeight="1" thickBot="1">
      <c r="A52" s="212" t="s">
        <v>19</v>
      </c>
      <c r="B52" s="213"/>
      <c r="C52" s="213"/>
      <c r="D52" s="214"/>
      <c r="E52" s="60">
        <v>451981</v>
      </c>
      <c r="F52" s="112">
        <v>109393</v>
      </c>
      <c r="G52" s="74">
        <f t="shared" si="0"/>
        <v>342588</v>
      </c>
      <c r="H52" s="108">
        <v>58</v>
      </c>
      <c r="I52" s="122" t="s">
        <v>84</v>
      </c>
    </row>
    <row r="53" spans="1:9" ht="13.5" thickBot="1">
      <c r="A53" s="207" t="s">
        <v>71</v>
      </c>
      <c r="B53" s="208"/>
      <c r="C53" s="208"/>
      <c r="D53" s="208"/>
      <c r="E53" s="48">
        <f>E54+E60</f>
        <v>2653618.7800000003</v>
      </c>
      <c r="F53" s="48">
        <f>F54+F60</f>
        <v>2493020.92</v>
      </c>
      <c r="G53" s="80">
        <f>G54+G60</f>
        <v>160597.86</v>
      </c>
      <c r="H53" s="13">
        <v>93.9</v>
      </c>
      <c r="I53" s="15"/>
    </row>
    <row r="54" spans="1:9" ht="12.75">
      <c r="A54" s="243" t="s">
        <v>72</v>
      </c>
      <c r="B54" s="244"/>
      <c r="C54" s="244"/>
      <c r="D54" s="245"/>
      <c r="E54" s="123">
        <f>SUM(E55:E59)</f>
        <v>274716</v>
      </c>
      <c r="F54" s="111">
        <f>SUM(F55:F59)</f>
        <v>178531</v>
      </c>
      <c r="G54" s="103">
        <f>SUM(G55:G59)</f>
        <v>96185</v>
      </c>
      <c r="H54" s="9">
        <v>65</v>
      </c>
      <c r="I54" s="104"/>
    </row>
    <row r="55" spans="1:9" ht="12.75">
      <c r="A55" s="246" t="s">
        <v>73</v>
      </c>
      <c r="B55" s="247"/>
      <c r="C55" s="247"/>
      <c r="D55" s="248"/>
      <c r="E55" s="124">
        <v>15006</v>
      </c>
      <c r="F55" s="109">
        <v>15006</v>
      </c>
      <c r="G55" s="110">
        <f>E55-F55</f>
        <v>0</v>
      </c>
      <c r="H55" s="106">
        <v>100</v>
      </c>
      <c r="I55" s="94"/>
    </row>
    <row r="56" spans="1:9" ht="12.75">
      <c r="A56" s="246" t="s">
        <v>74</v>
      </c>
      <c r="B56" s="247"/>
      <c r="C56" s="247"/>
      <c r="D56" s="248"/>
      <c r="E56" s="124">
        <v>11460</v>
      </c>
      <c r="F56" s="109">
        <v>11460</v>
      </c>
      <c r="G56" s="110">
        <f>E56-F56</f>
        <v>0</v>
      </c>
      <c r="H56" s="106">
        <v>100</v>
      </c>
      <c r="I56" s="94"/>
    </row>
    <row r="57" spans="1:9" ht="27.75" customHeight="1">
      <c r="A57" s="246" t="s">
        <v>28</v>
      </c>
      <c r="B57" s="247"/>
      <c r="C57" s="247"/>
      <c r="D57" s="248"/>
      <c r="E57" s="124">
        <v>85750</v>
      </c>
      <c r="F57" s="109">
        <v>35750</v>
      </c>
      <c r="G57" s="110">
        <f>E57-F57</f>
        <v>50000</v>
      </c>
      <c r="H57" s="137">
        <f>F57/E57*100</f>
        <v>41.690962099125365</v>
      </c>
      <c r="I57" s="135" t="s">
        <v>86</v>
      </c>
    </row>
    <row r="58" spans="1:9" ht="12.75">
      <c r="A58" s="155" t="s">
        <v>75</v>
      </c>
      <c r="B58" s="156"/>
      <c r="C58" s="156"/>
      <c r="D58" s="157"/>
      <c r="E58" s="125">
        <v>12500</v>
      </c>
      <c r="F58" s="66">
        <v>12500</v>
      </c>
      <c r="G58" s="78">
        <f>E58-F58</f>
        <v>0</v>
      </c>
      <c r="H58" s="96">
        <v>100</v>
      </c>
      <c r="I58" s="105"/>
    </row>
    <row r="59" spans="1:9" ht="26.25" customHeight="1">
      <c r="A59" s="145" t="s">
        <v>76</v>
      </c>
      <c r="B59" s="146"/>
      <c r="C59" s="146"/>
      <c r="D59" s="147"/>
      <c r="E59" s="125">
        <v>150000</v>
      </c>
      <c r="F59" s="66">
        <v>103815</v>
      </c>
      <c r="G59" s="78">
        <f>E59-F59</f>
        <v>46185</v>
      </c>
      <c r="H59" s="137">
        <f>F59/E59*100</f>
        <v>69.21000000000001</v>
      </c>
      <c r="I59" s="136" t="s">
        <v>85</v>
      </c>
    </row>
    <row r="60" spans="1:9" ht="12.75">
      <c r="A60" s="238" t="s">
        <v>77</v>
      </c>
      <c r="B60" s="239"/>
      <c r="C60" s="239"/>
      <c r="D60" s="240"/>
      <c r="E60" s="126">
        <f>SUM(E61:E69)</f>
        <v>2378902.7800000003</v>
      </c>
      <c r="F60" s="113">
        <f>SUM(F61:F69)</f>
        <v>2314489.92</v>
      </c>
      <c r="G60" s="131">
        <f>SUM(G61:G69)</f>
        <v>64412.86</v>
      </c>
      <c r="H60" s="132">
        <v>97.2</v>
      </c>
      <c r="I60" s="105"/>
    </row>
    <row r="61" spans="1:9" ht="12.75">
      <c r="A61" s="222" t="s">
        <v>20</v>
      </c>
      <c r="B61" s="223"/>
      <c r="C61" s="223"/>
      <c r="D61" s="224"/>
      <c r="E61" s="125">
        <v>35742</v>
      </c>
      <c r="F61" s="66">
        <v>35742</v>
      </c>
      <c r="G61" s="78">
        <f>E61-F61</f>
        <v>0</v>
      </c>
      <c r="H61" s="96">
        <v>100</v>
      </c>
      <c r="I61" s="105"/>
    </row>
    <row r="62" spans="1:9" ht="12.75">
      <c r="A62" s="145" t="s">
        <v>45</v>
      </c>
      <c r="B62" s="146"/>
      <c r="C62" s="146"/>
      <c r="D62" s="147"/>
      <c r="E62" s="127">
        <v>25738.86</v>
      </c>
      <c r="F62" s="63">
        <v>1326</v>
      </c>
      <c r="G62" s="76">
        <f>E62-F62</f>
        <v>24412.86</v>
      </c>
      <c r="H62" s="107">
        <v>5</v>
      </c>
      <c r="I62" s="134" t="s">
        <v>87</v>
      </c>
    </row>
    <row r="63" spans="1:9" ht="12.75">
      <c r="A63" s="145" t="s">
        <v>21</v>
      </c>
      <c r="B63" s="146"/>
      <c r="C63" s="146"/>
      <c r="D63" s="147"/>
      <c r="E63" s="128">
        <v>5000</v>
      </c>
      <c r="F63" s="63">
        <v>5000</v>
      </c>
      <c r="G63" s="76">
        <f>E63-F63</f>
        <v>0</v>
      </c>
      <c r="H63" s="107">
        <v>100</v>
      </c>
      <c r="I63" s="94"/>
    </row>
    <row r="64" spans="1:9" ht="12.75">
      <c r="A64" s="145" t="s">
        <v>78</v>
      </c>
      <c r="B64" s="146"/>
      <c r="C64" s="146"/>
      <c r="D64" s="147"/>
      <c r="E64" s="127">
        <v>7000</v>
      </c>
      <c r="F64" s="63">
        <v>7000</v>
      </c>
      <c r="G64" s="76">
        <f>E64-F64</f>
        <v>0</v>
      </c>
      <c r="H64" s="107">
        <v>100</v>
      </c>
      <c r="I64" s="94"/>
    </row>
    <row r="65" spans="1:9" ht="12.75">
      <c r="A65" s="145" t="s">
        <v>22</v>
      </c>
      <c r="B65" s="146"/>
      <c r="C65" s="146"/>
      <c r="D65" s="147"/>
      <c r="E65" s="127">
        <v>1566</v>
      </c>
      <c r="F65" s="63">
        <v>1566</v>
      </c>
      <c r="G65" s="76">
        <v>0</v>
      </c>
      <c r="H65" s="107">
        <v>100</v>
      </c>
      <c r="I65" s="94"/>
    </row>
    <row r="66" spans="1:9" ht="12.75">
      <c r="A66" s="145" t="s">
        <v>80</v>
      </c>
      <c r="B66" s="146"/>
      <c r="C66" s="146"/>
      <c r="D66" s="147"/>
      <c r="E66" s="127">
        <v>5949.9</v>
      </c>
      <c r="F66" s="63">
        <v>5949.9</v>
      </c>
      <c r="G66" s="76">
        <v>0</v>
      </c>
      <c r="H66" s="107">
        <v>100</v>
      </c>
      <c r="I66" s="94"/>
    </row>
    <row r="67" spans="1:9" ht="12.75">
      <c r="A67" s="145" t="s">
        <v>79</v>
      </c>
      <c r="B67" s="146"/>
      <c r="C67" s="146"/>
      <c r="D67" s="147"/>
      <c r="E67" s="127">
        <v>8725</v>
      </c>
      <c r="F67" s="63">
        <v>8725</v>
      </c>
      <c r="G67" s="76">
        <f>E67-F67</f>
        <v>0</v>
      </c>
      <c r="H67" s="107">
        <v>100</v>
      </c>
      <c r="I67" s="94"/>
    </row>
    <row r="68" spans="1:9" ht="26.25" customHeight="1">
      <c r="A68" s="145" t="s">
        <v>53</v>
      </c>
      <c r="B68" s="146"/>
      <c r="C68" s="146"/>
      <c r="D68" s="147"/>
      <c r="E68" s="127">
        <v>54525</v>
      </c>
      <c r="F68" s="63">
        <v>14525</v>
      </c>
      <c r="G68" s="76">
        <f>E68-F68</f>
        <v>40000</v>
      </c>
      <c r="H68" s="107">
        <v>27</v>
      </c>
      <c r="I68" s="138" t="s">
        <v>88</v>
      </c>
    </row>
    <row r="69" spans="1:9" ht="13.5" thickBot="1">
      <c r="A69" s="148" t="s">
        <v>44</v>
      </c>
      <c r="B69" s="149"/>
      <c r="C69" s="149"/>
      <c r="D69" s="150"/>
      <c r="E69" s="129">
        <v>2234656.02</v>
      </c>
      <c r="F69" s="112">
        <v>2234656.02</v>
      </c>
      <c r="G69" s="130">
        <f>E69-F69</f>
        <v>0</v>
      </c>
      <c r="H69" s="133">
        <v>100</v>
      </c>
      <c r="I69" s="95"/>
    </row>
    <row r="70" spans="1:9" ht="16.5" thickBot="1">
      <c r="A70" s="241" t="s">
        <v>83</v>
      </c>
      <c r="B70" s="242"/>
      <c r="C70" s="242"/>
      <c r="D70" s="242"/>
      <c r="E70" s="48"/>
      <c r="F70" s="121">
        <f>F7+F8-F20</f>
        <v>553185.8600000031</v>
      </c>
      <c r="G70" s="121">
        <f>G20</f>
        <v>553185.8599999994</v>
      </c>
      <c r="H70" s="48"/>
      <c r="I70" s="120"/>
    </row>
    <row r="71" spans="1:9" ht="12.75">
      <c r="A71" s="20"/>
      <c r="B71" s="20"/>
      <c r="C71" s="20"/>
      <c r="D71" s="20"/>
      <c r="E71" s="21"/>
      <c r="F71" s="27"/>
      <c r="G71" s="28"/>
      <c r="H71" s="22"/>
      <c r="I71" s="10"/>
    </row>
    <row r="72" spans="1:9" ht="12.75">
      <c r="A72" s="20"/>
      <c r="B72" s="20"/>
      <c r="C72" s="20"/>
      <c r="D72" s="20"/>
      <c r="E72" s="21"/>
      <c r="F72" s="27"/>
      <c r="G72" s="28"/>
      <c r="H72" s="22"/>
      <c r="I72" s="10"/>
    </row>
    <row r="73" spans="1:9" ht="12.75">
      <c r="A73" s="144" t="s">
        <v>33</v>
      </c>
      <c r="B73" s="144"/>
      <c r="C73" s="23">
        <v>13725826.03</v>
      </c>
      <c r="D73" s="14" t="s">
        <v>34</v>
      </c>
      <c r="E73" s="21"/>
      <c r="F73" s="27"/>
      <c r="G73" s="28"/>
      <c r="H73" s="22"/>
      <c r="I73" s="10"/>
    </row>
    <row r="74" spans="1:9" ht="12.75">
      <c r="A74" s="144" t="s">
        <v>35</v>
      </c>
      <c r="B74" s="144"/>
      <c r="C74" s="23">
        <v>13172640.17</v>
      </c>
      <c r="D74" s="14" t="s">
        <v>34</v>
      </c>
      <c r="E74" s="21"/>
      <c r="F74" s="27"/>
      <c r="G74" s="28"/>
      <c r="H74" s="22"/>
      <c r="I74" s="10"/>
    </row>
    <row r="75" spans="1:9" ht="12.75">
      <c r="A75" s="144" t="s">
        <v>0</v>
      </c>
      <c r="B75" s="144"/>
      <c r="C75" s="23">
        <f>C73-C74</f>
        <v>553185.8599999994</v>
      </c>
      <c r="D75" s="14" t="s">
        <v>36</v>
      </c>
      <c r="E75" s="21"/>
      <c r="F75" s="27"/>
      <c r="G75" s="28"/>
      <c r="H75" s="22"/>
      <c r="I75" s="10"/>
    </row>
    <row r="76" spans="1:9" ht="12.75">
      <c r="A76" s="144" t="s">
        <v>90</v>
      </c>
      <c r="B76" s="144"/>
      <c r="C76" s="144"/>
      <c r="D76" s="144"/>
      <c r="E76" s="144"/>
      <c r="F76" s="144"/>
      <c r="G76" s="144"/>
      <c r="H76" s="144"/>
      <c r="I76" s="14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 t="s">
        <v>91</v>
      </c>
      <c r="B78" s="14"/>
      <c r="C78" s="14"/>
      <c r="D78" s="14" t="s">
        <v>100</v>
      </c>
      <c r="E78" s="14"/>
      <c r="F78" s="14"/>
      <c r="G78" s="14"/>
      <c r="H78" s="14"/>
      <c r="I78" s="14"/>
    </row>
    <row r="79" spans="1:9" ht="12.75">
      <c r="A79" s="14" t="s">
        <v>95</v>
      </c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 t="s">
        <v>96</v>
      </c>
      <c r="B80" s="14"/>
      <c r="C80" s="93" t="s">
        <v>99</v>
      </c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 t="s">
        <v>97</v>
      </c>
      <c r="B82" s="14"/>
      <c r="C82" s="14"/>
      <c r="D82" s="93">
        <v>93333.38</v>
      </c>
      <c r="E82" s="14"/>
      <c r="F82" s="14"/>
      <c r="G82" s="14"/>
      <c r="H82" s="14"/>
      <c r="I82" s="14"/>
    </row>
    <row r="83" spans="1:9" ht="12.75">
      <c r="A83" s="14" t="s">
        <v>98</v>
      </c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 t="s">
        <v>48</v>
      </c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 t="s">
        <v>49</v>
      </c>
      <c r="B85" s="14"/>
      <c r="C85" s="14"/>
      <c r="D85" s="93">
        <v>10470190.79</v>
      </c>
      <c r="E85" s="14" t="s">
        <v>34</v>
      </c>
      <c r="F85" s="14"/>
      <c r="G85" s="14"/>
      <c r="H85" s="14"/>
      <c r="I85" s="14"/>
    </row>
    <row r="86" spans="1:9" ht="12.75">
      <c r="A86" s="14" t="s">
        <v>92</v>
      </c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 t="s">
        <v>93</v>
      </c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6" ht="15">
      <c r="A89" s="8" t="s">
        <v>29</v>
      </c>
      <c r="B89" s="8"/>
      <c r="C89" s="8"/>
      <c r="D89" s="3"/>
      <c r="E89" s="4" t="s">
        <v>23</v>
      </c>
      <c r="F89" s="5"/>
    </row>
    <row r="90" spans="1:6" ht="15">
      <c r="A90" s="8" t="s">
        <v>94</v>
      </c>
      <c r="B90" s="8"/>
      <c r="C90" s="8"/>
      <c r="D90" s="3"/>
      <c r="E90" s="6"/>
      <c r="F90" s="7"/>
    </row>
    <row r="91" spans="1:5" ht="15">
      <c r="A91" s="8"/>
      <c r="B91" s="8"/>
      <c r="C91" s="8"/>
      <c r="D91" s="3"/>
      <c r="E91" s="6"/>
    </row>
    <row r="92" spans="1:6" ht="15">
      <c r="A92" s="8" t="s">
        <v>24</v>
      </c>
      <c r="B92" s="8"/>
      <c r="C92" s="8"/>
      <c r="D92" s="3"/>
      <c r="E92" s="4" t="s">
        <v>25</v>
      </c>
      <c r="F92" s="5"/>
    </row>
    <row r="93" spans="1:5" ht="15">
      <c r="A93" s="3"/>
      <c r="B93" s="3"/>
      <c r="C93" s="3"/>
      <c r="D93" s="3"/>
      <c r="E93" s="4"/>
    </row>
  </sheetData>
  <sheetProtection/>
  <mergeCells count="77">
    <mergeCell ref="A60:D60"/>
    <mergeCell ref="A66:D66"/>
    <mergeCell ref="A35:D35"/>
    <mergeCell ref="A50:D50"/>
    <mergeCell ref="A54:D54"/>
    <mergeCell ref="A55:D55"/>
    <mergeCell ref="A56:D56"/>
    <mergeCell ref="A57:D57"/>
    <mergeCell ref="A59:D59"/>
    <mergeCell ref="A58:D58"/>
    <mergeCell ref="A7:D7"/>
    <mergeCell ref="A10:D10"/>
    <mergeCell ref="A11:D11"/>
    <mergeCell ref="A12:D12"/>
    <mergeCell ref="A13:D13"/>
    <mergeCell ref="A15:D15"/>
    <mergeCell ref="A24:D24"/>
    <mergeCell ref="A27:D27"/>
    <mergeCell ref="A65:D65"/>
    <mergeCell ref="A42:D42"/>
    <mergeCell ref="A43:D43"/>
    <mergeCell ref="A44:D44"/>
    <mergeCell ref="A47:D47"/>
    <mergeCell ref="A61:D61"/>
    <mergeCell ref="A64:D64"/>
    <mergeCell ref="A62:D62"/>
    <mergeCell ref="A48:D48"/>
    <mergeCell ref="A63:D63"/>
    <mergeCell ref="A40:D40"/>
    <mergeCell ref="A38:D38"/>
    <mergeCell ref="A53:D53"/>
    <mergeCell ref="A41:D41"/>
    <mergeCell ref="A49:D49"/>
    <mergeCell ref="A51:D51"/>
    <mergeCell ref="A52:D52"/>
    <mergeCell ref="A46:D46"/>
    <mergeCell ref="A9:D9"/>
    <mergeCell ref="A19:D19"/>
    <mergeCell ref="A20:D20"/>
    <mergeCell ref="E21:E22"/>
    <mergeCell ref="A2:I2"/>
    <mergeCell ref="A3:I3"/>
    <mergeCell ref="A76:I76"/>
    <mergeCell ref="G21:G22"/>
    <mergeCell ref="A21:D22"/>
    <mergeCell ref="A23:D23"/>
    <mergeCell ref="A30:D30"/>
    <mergeCell ref="A31:D31"/>
    <mergeCell ref="A28:D28"/>
    <mergeCell ref="A29:D29"/>
    <mergeCell ref="A4:F4"/>
    <mergeCell ref="A5:D6"/>
    <mergeCell ref="E5:I5"/>
    <mergeCell ref="A32:D32"/>
    <mergeCell ref="A14:D14"/>
    <mergeCell ref="I21:I22"/>
    <mergeCell ref="A8:D8"/>
    <mergeCell ref="A16:D16"/>
    <mergeCell ref="A17:D17"/>
    <mergeCell ref="A18:D18"/>
    <mergeCell ref="H21:H22"/>
    <mergeCell ref="A45:D45"/>
    <mergeCell ref="A25:D25"/>
    <mergeCell ref="A39:D39"/>
    <mergeCell ref="A26:D26"/>
    <mergeCell ref="A37:D37"/>
    <mergeCell ref="A36:D36"/>
    <mergeCell ref="F21:F22"/>
    <mergeCell ref="A33:D33"/>
    <mergeCell ref="A34:D34"/>
    <mergeCell ref="A74:B74"/>
    <mergeCell ref="A75:B75"/>
    <mergeCell ref="A67:D67"/>
    <mergeCell ref="A69:D69"/>
    <mergeCell ref="A73:B73"/>
    <mergeCell ref="A70:D70"/>
    <mergeCell ref="A68:D68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2011-12-28T10:01:09Z</cp:lastPrinted>
  <dcterms:created xsi:type="dcterms:W3CDTF">1996-10-08T23:32:33Z</dcterms:created>
  <dcterms:modified xsi:type="dcterms:W3CDTF">2012-03-01T02:38:33Z</dcterms:modified>
  <cp:category/>
  <cp:version/>
  <cp:contentType/>
  <cp:contentStatus/>
</cp:coreProperties>
</file>